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10" windowWidth="11085" windowHeight="7245" tabRatio="551"/>
  </bookViews>
  <sheets>
    <sheet name="31.12.18 Fineco ITA" sheetId="3" r:id="rId1"/>
    <sheet name="adjustment" sheetId="8" state="hidden" r:id="rId2"/>
  </sheets>
  <externalReferences>
    <externalReference r:id="rId3"/>
    <externalReference r:id="rId4"/>
  </externalReferences>
  <definedNames>
    <definedName name="_xlnm.Print_Area" localSheetId="0">'31.12.18 Fineco ITA'!$A$1:$F$23</definedName>
  </definedNames>
  <calcPr calcId="145621"/>
</workbook>
</file>

<file path=xl/calcChain.xml><?xml version="1.0" encoding="utf-8"?>
<calcChain xmlns="http://schemas.openxmlformats.org/spreadsheetml/2006/main">
  <c r="D17" i="8" l="1"/>
  <c r="D16" i="8"/>
  <c r="D15" i="8"/>
  <c r="D14" i="8"/>
  <c r="D13" i="8"/>
  <c r="D12" i="8"/>
  <c r="D11" i="8"/>
  <c r="D10" i="8"/>
  <c r="D9" i="8"/>
  <c r="C4" i="8"/>
  <c r="C8" i="8" l="1"/>
  <c r="C5" i="8"/>
  <c r="D7" i="8" l="1"/>
  <c r="D6" i="8"/>
  <c r="C7" i="8" l="1"/>
  <c r="C6" i="8"/>
  <c r="E22" i="3" l="1"/>
  <c r="E18" i="3"/>
  <c r="D14" i="3"/>
  <c r="C14" i="3"/>
  <c r="E10" i="3" l="1"/>
  <c r="E21" i="3"/>
  <c r="E16" i="3"/>
  <c r="E17" i="3"/>
  <c r="E20" i="3"/>
  <c r="E12" i="3"/>
  <c r="E19" i="3"/>
  <c r="E23" i="3"/>
  <c r="E11" i="3"/>
  <c r="E9" i="3" l="1"/>
  <c r="E7" i="3" l="1"/>
  <c r="E6" i="3" l="1"/>
  <c r="E8" i="3"/>
</calcChain>
</file>

<file path=xl/sharedStrings.xml><?xml version="1.0" encoding="utf-8"?>
<sst xmlns="http://schemas.openxmlformats.org/spreadsheetml/2006/main" count="73" uniqueCount="43">
  <si>
    <t>Dati di Sintesi</t>
  </si>
  <si>
    <t>Utile netto</t>
  </si>
  <si>
    <t>€ milioni</t>
  </si>
  <si>
    <t>Ricavi totali</t>
  </si>
  <si>
    <t>ROE</t>
  </si>
  <si>
    <t>relazione bilancio</t>
  </si>
  <si>
    <t>Report Finecobank</t>
  </si>
  <si>
    <t>Risultati Economici</t>
  </si>
  <si>
    <t>relazione bilancio: risultato netto della gestione finanziaria</t>
  </si>
  <si>
    <t xml:space="preserve">Cost income ratio 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</si>
  <si>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</si>
  <si>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</si>
  <si>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</si>
  <si>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</si>
  <si>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</si>
  <si>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</si>
  <si>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</si>
  <si>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Variazione %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</si>
  <si>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</si>
  <si>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</si>
  <si>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</si>
  <si>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</si>
  <si>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</si>
  <si>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</si>
  <si>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</si>
  <si>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</si>
  <si>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</si>
  <si>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</si>
  <si>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</si>
  <si>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</si>
  <si>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</si>
  <si>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</si>
  <si>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</si>
  <si>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</si>
  <si>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</si>
  <si>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</si>
  <si>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Ricavi totali adjusted*</t>
  </si>
  <si>
    <t>Cost income ratio adjusted*</t>
  </si>
  <si>
    <t>Utile netto adjusted*</t>
  </si>
  <si>
    <t>ROE adjusted*</t>
  </si>
  <si>
    <t>Numeri principali al 31 dicembre 2018</t>
  </si>
  <si>
    <t>31/12/2018</t>
  </si>
  <si>
    <t xml:space="preserve">*Poste non ricorrenti 2017: 
• Profitti netti da investimenti: -€8,6 milioni netti (-€ 12,9 milioni lordi) contributo Schema Volontario 
• Oneri di integrazione: +€0,3 milioni netti (+€0,4 milioni lordi) rilascio oneri di integrazione
• Imposte sul reddito: +€3,9 milioni rilascio imposte per partecipation exemption su cessione Visa  
Poste non ricorrenti 2018: 
• Risultato negoz, coperture e fair value: -€2,0 milioni netti (-€3,0 milioni lordi) svalutazione fondo volontario 
• Spese per il personale: - €1,1 milioni netti (-€1,6 milioni lordi) relativi a severance  
• Oneri di integrazione: -€0,1 milioni netti (-€0,1 milioni lordi)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</si>
</sst>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1" formatCode="0.00000"/>
  </numFmts>
  <fonts count="44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.5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4" fillId="0" borderId="2" applyNumberFormat="0" applyFill="0" applyAlignment="0" applyProtection="0"/>
    <xf numFmtId="172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1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3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4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4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5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6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79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3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3" fontId="3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80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6" fillId="0" borderId="0" applyFont="0" applyFill="0" applyBorder="0" applyProtection="0">
      <alignment horizontal="right"/>
    </xf>
    <xf numFmtId="176" fontId="9" fillId="0" borderId="0" applyFont="0" applyBorder="0"/>
    <xf numFmtId="0" fontId="3" fillId="0" borderId="0" applyFont="0" applyFill="0" applyBorder="0" applyAlignment="0" applyProtection="0"/>
    <xf numFmtId="177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</cellStyleXfs>
  <cellXfs count="69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4" fontId="33" fillId="0" borderId="1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3" xfId="0" applyFont="1" applyBorder="1"/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4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4" fontId="33" fillId="0" borderId="0" xfId="0" applyNumberFormat="1" applyFont="1" applyBorder="1"/>
    <xf numFmtId="0" fontId="33" fillId="0" borderId="15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4" fontId="33" fillId="0" borderId="3" xfId="57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4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3" fillId="0" borderId="16" xfId="0" applyFont="1" applyBorder="1"/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4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4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164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17" fontId="32" fillId="0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1" fontId="0" fillId="0" borderId="0" xfId="0" applyNumberFormat="1"/>
    <xf numFmtId="0" fontId="43" fillId="0" borderId="0" xfId="0" applyFont="1" applyAlignment="1">
      <alignment horizontal="left" vertical="center" wrapText="1" readingOrder="1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7/12.2017/CONS-BDGT%20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6/12.2016/CONS-BDGT%20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7-BDGT-CONS16 IND"/>
      <sheetName val="CONS17-BDGT-CONS16 CONS"/>
    </sheetNames>
    <sheetDataSet>
      <sheetData sheetId="0"/>
      <sheetData sheetId="1">
        <row r="9">
          <cell r="S9">
            <v>70027.250119999837</v>
          </cell>
        </row>
      </sheetData>
      <sheetData sheetId="2">
        <row r="9">
          <cell r="S9">
            <v>70027.250119999837</v>
          </cell>
        </row>
        <row r="47">
          <cell r="D47">
            <v>15343.6381</v>
          </cell>
        </row>
        <row r="48">
          <cell r="B48">
            <v>-12891.185350000002</v>
          </cell>
          <cell r="D48">
            <v>-6724.3895000000002</v>
          </cell>
        </row>
        <row r="49">
          <cell r="B49">
            <v>426.9418</v>
          </cell>
        </row>
        <row r="50">
          <cell r="D50">
            <v>1416.4906800000001</v>
          </cell>
        </row>
        <row r="51">
          <cell r="D51">
            <v>2275.5149999999999</v>
          </cell>
        </row>
        <row r="55">
          <cell r="D55">
            <v>10269.496980330001</v>
          </cell>
        </row>
        <row r="56">
          <cell r="B56">
            <v>-8628.070354755002</v>
          </cell>
          <cell r="D56">
            <v>-4500.6338923499998</v>
          </cell>
        </row>
        <row r="57">
          <cell r="B57">
            <v>285.75214674</v>
          </cell>
        </row>
        <row r="58">
          <cell r="D58">
            <v>1026.955743</v>
          </cell>
        </row>
        <row r="59">
          <cell r="D59">
            <v>1535.6770029999998</v>
          </cell>
        </row>
        <row r="60">
          <cell r="D60">
            <v>6518.3535300000003</v>
          </cell>
        </row>
        <row r="61">
          <cell r="B61">
            <v>3923.8160000000003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6-BDGT-CONS15 (P)"/>
    </sheetNames>
    <sheetDataSet>
      <sheetData sheetId="0"/>
      <sheetData sheetId="1">
        <row r="47">
          <cell r="B47">
            <v>-5490.1753900000003</v>
          </cell>
        </row>
        <row r="54">
          <cell r="B54">
            <v>-3661.3743885270005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showGridLines="0" tabSelected="1" zoomScaleNormal="100" workbookViewId="0">
      <selection activeCell="I26" sqref="I26"/>
    </sheetView>
  </sheetViews>
  <sheetFormatPr defaultRowHeight="13.5" outlineLevelCol="1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7" collapsed="1"/>
    <col min="8" max="29" width="9.140625" style="7"/>
    <col min="30" max="16384" width="9.140625" style="1"/>
  </cols>
  <sheetData>
    <row r="1" spans="1:30" ht="5.25" customHeight="1">
      <c r="A1" s="7"/>
      <c r="B1" s="7"/>
      <c r="C1" s="7"/>
      <c r="D1" s="7"/>
      <c r="E1" s="7"/>
    </row>
    <row r="2" spans="1:30" s="10" customFormat="1" ht="18.75" thickBot="1">
      <c r="A2" s="25" t="s">
        <v>40</v>
      </c>
      <c r="B2" s="11"/>
      <c r="C2" s="11"/>
      <c r="D2" s="11"/>
      <c r="E2" s="12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</row>
    <row r="3" spans="1:30" s="10" customFormat="1" ht="7.5" customHeight="1">
      <c r="A3" s="24"/>
      <c r="B3" s="24"/>
      <c r="C3" s="24"/>
      <c r="D3" s="24"/>
      <c r="E3" s="24"/>
      <c r="F3" s="2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1"/>
    </row>
    <row r="4" spans="1:30" s="10" customFormat="1">
      <c r="A4" s="3"/>
      <c r="B4" s="3"/>
      <c r="C4" s="63" t="s">
        <v>41</v>
      </c>
      <c r="D4" s="64" t="s">
        <v>19</v>
      </c>
      <c r="E4" s="59" t="s">
        <v>17</v>
      </c>
      <c r="F4" s="2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1"/>
    </row>
    <row r="5" spans="1:30" s="10" customFormat="1">
      <c r="A5" s="13" t="s">
        <v>0</v>
      </c>
      <c r="D5" s="9"/>
      <c r="E5" s="9"/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1"/>
    </row>
    <row r="6" spans="1:30" s="10" customFormat="1">
      <c r="A6" s="27" t="s">
        <v>15</v>
      </c>
      <c r="B6" s="16" t="s">
        <v>2</v>
      </c>
      <c r="C6" s="14">
        <v>69333</v>
      </c>
      <c r="D6" s="14">
        <v>67185</v>
      </c>
      <c r="E6" s="17">
        <f t="shared" ref="E6:E12" si="0">+(C6-D6)/D6</f>
        <v>3.197142219245367E-2</v>
      </c>
      <c r="F6" s="20" t="s">
        <v>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1"/>
    </row>
    <row r="7" spans="1:30" s="10" customFormat="1">
      <c r="A7" s="9" t="s">
        <v>16</v>
      </c>
      <c r="B7" s="23" t="s">
        <v>2</v>
      </c>
      <c r="C7" s="14">
        <v>33485</v>
      </c>
      <c r="D7" s="14">
        <v>33563</v>
      </c>
      <c r="E7" s="17">
        <f t="shared" si="0"/>
        <v>-2.32398772457766E-3</v>
      </c>
      <c r="F7" s="20" t="s">
        <v>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</row>
    <row r="8" spans="1:30" s="10" customFormat="1">
      <c r="A8" s="9" t="s">
        <v>10</v>
      </c>
      <c r="B8" s="16" t="s">
        <v>2</v>
      </c>
      <c r="C8" s="14">
        <v>6222</v>
      </c>
      <c r="D8" s="14">
        <v>5958</v>
      </c>
      <c r="E8" s="17">
        <f t="shared" si="0"/>
        <v>4.4310171198388724E-2</v>
      </c>
      <c r="F8" s="20" t="s">
        <v>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1"/>
    </row>
    <row r="9" spans="1:30" s="10" customFormat="1">
      <c r="A9" s="9" t="s">
        <v>11</v>
      </c>
      <c r="B9" s="9"/>
      <c r="C9" s="14">
        <v>1277787</v>
      </c>
      <c r="D9" s="14">
        <v>1199828</v>
      </c>
      <c r="E9" s="17">
        <f t="shared" si="0"/>
        <v>6.4975146437656062E-2</v>
      </c>
      <c r="F9" s="20" t="s">
        <v>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1"/>
    </row>
    <row r="10" spans="1:30" s="10" customFormat="1">
      <c r="A10" s="9" t="s">
        <v>12</v>
      </c>
      <c r="B10" s="16"/>
      <c r="C10" s="14">
        <v>1170</v>
      </c>
      <c r="D10" s="14">
        <v>1119</v>
      </c>
      <c r="E10" s="17">
        <f t="shared" si="0"/>
        <v>4.5576407506702415E-2</v>
      </c>
      <c r="F10" s="20" t="s">
        <v>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1"/>
    </row>
    <row r="11" spans="1:30" s="10" customFormat="1">
      <c r="A11" s="9" t="s">
        <v>13</v>
      </c>
      <c r="B11" s="16"/>
      <c r="C11" s="14">
        <v>2578</v>
      </c>
      <c r="D11" s="14">
        <v>2607</v>
      </c>
      <c r="E11" s="17">
        <f t="shared" si="0"/>
        <v>-1.1123897199846567E-2</v>
      </c>
      <c r="F11" s="20" t="s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1"/>
    </row>
    <row r="12" spans="1:30" s="10" customFormat="1">
      <c r="A12" s="9" t="s">
        <v>14</v>
      </c>
      <c r="B12" s="16"/>
      <c r="C12" s="14">
        <v>390</v>
      </c>
      <c r="D12" s="14">
        <v>375</v>
      </c>
      <c r="E12" s="17">
        <f t="shared" si="0"/>
        <v>0.04</v>
      </c>
      <c r="F12" s="20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1"/>
    </row>
    <row r="13" spans="1:30" s="31" customFormat="1">
      <c r="A13" s="35"/>
      <c r="B13" s="39"/>
      <c r="C13" s="40"/>
      <c r="D13" s="40"/>
      <c r="E13" s="36"/>
      <c r="F13" s="4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30"/>
    </row>
    <row r="14" spans="1:30" s="10" customFormat="1">
      <c r="A14" s="9"/>
      <c r="B14" s="9"/>
      <c r="C14" s="11" t="str">
        <f>+C4</f>
        <v>31/12/2018</v>
      </c>
      <c r="D14" s="58" t="str">
        <f>+D4</f>
        <v>31/12/2017</v>
      </c>
      <c r="E14" s="59" t="s">
        <v>17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1"/>
    </row>
    <row r="15" spans="1:30" s="10" customFormat="1">
      <c r="A15" s="28" t="s">
        <v>7</v>
      </c>
      <c r="B15" s="9"/>
      <c r="C15" s="15"/>
      <c r="D15" s="15"/>
      <c r="E15" s="26"/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1"/>
    </row>
    <row r="16" spans="1:30" s="10" customFormat="1">
      <c r="A16" s="9" t="s">
        <v>3</v>
      </c>
      <c r="B16" s="16" t="s">
        <v>2</v>
      </c>
      <c r="C16" s="14">
        <v>625296</v>
      </c>
      <c r="D16" s="14">
        <v>586872</v>
      </c>
      <c r="E16" s="17">
        <f t="shared" ref="E16:E23" si="1">+(C16-D16)/D16</f>
        <v>6.5472539156749679E-2</v>
      </c>
      <c r="F16" s="20" t="s">
        <v>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1"/>
    </row>
    <row r="17" spans="1:30" s="10" customFormat="1">
      <c r="A17" s="9" t="s">
        <v>36</v>
      </c>
      <c r="B17" s="16" t="s">
        <v>2</v>
      </c>
      <c r="C17" s="14">
        <v>628321</v>
      </c>
      <c r="D17" s="14">
        <v>586872</v>
      </c>
      <c r="E17" s="17">
        <f t="shared" si="1"/>
        <v>7.0626985100669309E-2</v>
      </c>
      <c r="F17" s="4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30"/>
    </row>
    <row r="18" spans="1:30" s="10" customFormat="1">
      <c r="A18" s="9" t="s">
        <v>9</v>
      </c>
      <c r="B18" s="4"/>
      <c r="C18" s="18">
        <v>0.39300000000000002</v>
      </c>
      <c r="D18" s="18">
        <v>0.39700000000000002</v>
      </c>
      <c r="E18" s="18">
        <f t="shared" si="1"/>
        <v>-1.0075566750629731E-2</v>
      </c>
      <c r="F18" s="20" t="s">
        <v>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1"/>
    </row>
    <row r="19" spans="1:30" s="10" customFormat="1">
      <c r="A19" s="9" t="s">
        <v>37</v>
      </c>
      <c r="B19" s="4"/>
      <c r="C19" s="18">
        <v>0.38900000000000001</v>
      </c>
      <c r="D19" s="18">
        <v>0.39700000000000002</v>
      </c>
      <c r="E19" s="18">
        <f t="shared" si="1"/>
        <v>-2.0151133501259463E-2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1"/>
    </row>
    <row r="20" spans="1:30" s="10" customFormat="1">
      <c r="A20" s="9" t="s">
        <v>1</v>
      </c>
      <c r="B20" s="16" t="s">
        <v>2</v>
      </c>
      <c r="C20" s="14">
        <v>241219</v>
      </c>
      <c r="D20" s="14">
        <v>214120</v>
      </c>
      <c r="E20" s="18">
        <f t="shared" si="1"/>
        <v>0.12655987296842891</v>
      </c>
      <c r="F20" s="20" t="s">
        <v>5</v>
      </c>
      <c r="G20" s="7"/>
      <c r="H20" s="7"/>
      <c r="I20" s="2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1"/>
    </row>
    <row r="21" spans="1:30" s="10" customFormat="1">
      <c r="A21" s="9" t="s">
        <v>38</v>
      </c>
      <c r="B21" s="37" t="s">
        <v>2</v>
      </c>
      <c r="C21" s="14">
        <v>244406</v>
      </c>
      <c r="D21" s="14">
        <v>218539</v>
      </c>
      <c r="E21" s="18">
        <f t="shared" si="1"/>
        <v>0.11836331272679018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1"/>
    </row>
    <row r="22" spans="1:30" s="10" customFormat="1">
      <c r="A22" s="9" t="s">
        <v>4</v>
      </c>
      <c r="B22" s="16"/>
      <c r="C22" s="38">
        <v>0.35499999999999998</v>
      </c>
      <c r="D22" s="38">
        <v>0.39500000000000002</v>
      </c>
      <c r="E22" s="18">
        <f t="shared" si="1"/>
        <v>-0.10126582278481021</v>
      </c>
      <c r="F22" s="20" t="s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1"/>
    </row>
    <row r="23" spans="1:30" s="31" customFormat="1">
      <c r="A23" s="60" t="s">
        <v>39</v>
      </c>
      <c r="B23" s="62"/>
      <c r="C23" s="38">
        <v>0.36</v>
      </c>
      <c r="D23" s="38">
        <v>0.40300000000000002</v>
      </c>
      <c r="E23" s="61">
        <f t="shared" si="1"/>
        <v>-0.10669975186104227</v>
      </c>
      <c r="F23" s="4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30"/>
    </row>
    <row r="24" spans="1:30" s="31" customFormat="1">
      <c r="A24" s="6"/>
      <c r="B24" s="32"/>
      <c r="C24" s="33"/>
      <c r="D24" s="33"/>
      <c r="E24" s="3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30"/>
    </row>
    <row r="25" spans="1:30" s="10" customFormat="1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21"/>
    </row>
    <row r="26" spans="1:30" ht="135" customHeight="1">
      <c r="A26" s="68" t="s">
        <v>42</v>
      </c>
      <c r="B26" s="68"/>
      <c r="C26" s="68"/>
      <c r="D26" s="68"/>
      <c r="E26" s="68"/>
      <c r="F26" s="7"/>
    </row>
    <row r="27" spans="1:30">
      <c r="A27" s="7"/>
      <c r="B27" s="7"/>
      <c r="C27" s="7"/>
      <c r="D27" s="7"/>
      <c r="E27" s="7"/>
      <c r="F27" s="7"/>
    </row>
    <row r="28" spans="1:30">
      <c r="A28" s="7"/>
      <c r="B28" s="7"/>
      <c r="C28" s="7"/>
      <c r="D28" s="7"/>
      <c r="E28" s="7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A29" s="42"/>
      <c r="B29" s="7"/>
      <c r="C29" s="7"/>
      <c r="D29" s="7"/>
      <c r="E29" s="7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A30" s="2"/>
      <c r="B30" s="43"/>
      <c r="C30" s="44"/>
      <c r="D30" s="44"/>
      <c r="E30" s="45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7"/>
      <c r="B31" s="43"/>
      <c r="C31" s="44"/>
      <c r="D31" s="44"/>
      <c r="E31" s="45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6"/>
      <c r="B32" s="7"/>
      <c r="C32" s="44"/>
      <c r="D32" s="44"/>
      <c r="E32" s="45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A33" s="7"/>
      <c r="B33" s="43"/>
      <c r="C33" s="44"/>
      <c r="D33" s="44"/>
      <c r="E33" s="45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7"/>
      <c r="B34" s="43"/>
      <c r="C34" s="44"/>
      <c r="D34" s="44"/>
      <c r="E34" s="45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7"/>
      <c r="B35" s="43"/>
      <c r="C35" s="44"/>
      <c r="D35" s="44"/>
      <c r="E35" s="45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7"/>
      <c r="B36" s="7"/>
      <c r="C36" s="46"/>
      <c r="D36" s="46"/>
      <c r="E36" s="47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42"/>
      <c r="B37" s="7"/>
      <c r="C37" s="46"/>
      <c r="D37" s="46"/>
      <c r="E37" s="47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6"/>
      <c r="B38" s="43"/>
      <c r="C38" s="44"/>
      <c r="D38" s="44"/>
      <c r="E38" s="45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A39" s="6"/>
      <c r="B39" s="48"/>
      <c r="C39" s="49"/>
      <c r="D39" s="49"/>
      <c r="E39" s="50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>
      <c r="A40" s="6"/>
      <c r="B40" s="51"/>
      <c r="C40" s="52"/>
      <c r="D40" s="52"/>
      <c r="E40" s="52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>
      <c r="A41" s="6"/>
      <c r="B41" s="53"/>
      <c r="C41" s="44"/>
      <c r="D41" s="44"/>
      <c r="E41" s="34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>
      <c r="A42" s="6"/>
      <c r="B42" s="53"/>
      <c r="C42" s="54"/>
      <c r="D42" s="44"/>
      <c r="E42" s="52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30">
      <c r="A43" s="6"/>
      <c r="B43" s="53"/>
      <c r="C43" s="55"/>
      <c r="D43" s="55"/>
      <c r="E43" s="34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30">
      <c r="A44" s="6"/>
      <c r="B44" s="51"/>
      <c r="C44" s="49"/>
      <c r="D44" s="55"/>
      <c r="E44" s="52"/>
      <c r="F44" s="7"/>
    </row>
    <row r="45" spans="1:30">
      <c r="A45" s="7"/>
      <c r="B45" s="7"/>
      <c r="C45" s="46"/>
      <c r="D45" s="46"/>
      <c r="E45" s="56"/>
      <c r="F45" s="7"/>
    </row>
    <row r="46" spans="1:30">
      <c r="A46" s="7"/>
      <c r="B46" s="7"/>
      <c r="C46" s="46"/>
      <c r="D46" s="46"/>
      <c r="E46" s="45"/>
      <c r="F46" s="7"/>
    </row>
    <row r="47" spans="1:30" s="5" customFormat="1">
      <c r="A47" s="42"/>
      <c r="B47" s="7"/>
      <c r="C47" s="46"/>
      <c r="D47" s="46"/>
      <c r="E47" s="57"/>
      <c r="F47" s="7"/>
      <c r="G47" s="7"/>
      <c r="H47" s="7"/>
      <c r="I47" s="7"/>
      <c r="J47" s="7"/>
      <c r="K47" s="7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22"/>
    </row>
    <row r="48" spans="1:30" s="5" customFormat="1">
      <c r="A48" s="6"/>
      <c r="B48" s="53"/>
      <c r="C48" s="33"/>
      <c r="D48" s="33"/>
      <c r="E48" s="34"/>
      <c r="F48" s="7"/>
      <c r="G48" s="7"/>
      <c r="H48" s="7"/>
      <c r="I48" s="7"/>
      <c r="J48" s="7"/>
      <c r="K48" s="7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2"/>
    </row>
    <row r="49" spans="1:30" s="5" customFormat="1">
      <c r="A49" s="6"/>
      <c r="B49" s="53"/>
      <c r="C49" s="33"/>
      <c r="D49" s="33"/>
      <c r="E49" s="34"/>
      <c r="F49" s="7"/>
      <c r="G49" s="7"/>
      <c r="H49" s="7"/>
      <c r="I49" s="7"/>
      <c r="J49" s="7"/>
      <c r="K49" s="7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2"/>
    </row>
    <row r="50" spans="1:30" s="5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22"/>
    </row>
    <row r="51" spans="1:30">
      <c r="A51" s="7"/>
      <c r="B51" s="7"/>
      <c r="C51" s="7"/>
      <c r="D51" s="7"/>
      <c r="E51" s="7"/>
      <c r="F51" s="7"/>
    </row>
    <row r="52" spans="1:30">
      <c r="A52" s="42"/>
      <c r="B52" s="7"/>
      <c r="C52" s="46"/>
      <c r="D52" s="46"/>
      <c r="E52" s="57"/>
      <c r="F52" s="7"/>
    </row>
    <row r="53" spans="1:30">
      <c r="A53" s="6"/>
      <c r="B53" s="53"/>
      <c r="C53" s="33"/>
      <c r="D53" s="33"/>
      <c r="E53" s="34"/>
      <c r="F53" s="7"/>
    </row>
    <row r="54" spans="1:30">
      <c r="A54" s="6"/>
      <c r="B54" s="53"/>
      <c r="C54" s="33"/>
      <c r="D54" s="33"/>
      <c r="E54" s="34"/>
      <c r="F54" s="7"/>
    </row>
    <row r="55" spans="1:30">
      <c r="A55" s="6"/>
      <c r="B55" s="53"/>
      <c r="C55" s="33"/>
      <c r="D55" s="33"/>
      <c r="E55" s="34"/>
      <c r="F55" s="7"/>
    </row>
  </sheetData>
  <mergeCells count="1">
    <mergeCell ref="A26:E26"/>
  </mergeCells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  <ignoredErrors>
    <ignoredError sqref="E22:E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65" t="s">
        <v>21</v>
      </c>
      <c r="G2" s="7"/>
      <c r="H2" s="7"/>
    </row>
    <row r="3" spans="1:8">
      <c r="B3" s="24"/>
      <c r="C3" s="63" t="s">
        <v>19</v>
      </c>
      <c r="D3" s="63" t="s">
        <v>22</v>
      </c>
      <c r="F3" s="7"/>
      <c r="G3" s="7"/>
      <c r="H3" s="7"/>
    </row>
    <row r="4" spans="1:8">
      <c r="A4" t="s">
        <v>29</v>
      </c>
      <c r="B4" s="16" t="s">
        <v>18</v>
      </c>
      <c r="C4" s="14">
        <f>+'[1]CONS17-BDGT-CONS16 CONS'!$B$48*$F$4</f>
        <v>-11437.446378080502</v>
      </c>
      <c r="D4" s="14"/>
      <c r="F4" s="7">
        <v>0.88722999999999996</v>
      </c>
      <c r="G4" s="7" t="s">
        <v>20</v>
      </c>
      <c r="H4" s="7"/>
    </row>
    <row r="5" spans="1:8">
      <c r="A5" t="s">
        <v>30</v>
      </c>
      <c r="B5" s="16" t="s">
        <v>18</v>
      </c>
      <c r="C5" s="19">
        <f>+'[1]CONS17-BDGT-CONS16 CONS'!$B$56*$F$4</f>
        <v>-7655.0828608492802</v>
      </c>
      <c r="D5" s="19"/>
      <c r="F5" s="67"/>
      <c r="G5" s="7"/>
    </row>
    <row r="6" spans="1:8">
      <c r="A6" t="s">
        <v>24</v>
      </c>
      <c r="B6" s="16" t="s">
        <v>18</v>
      </c>
      <c r="C6" s="14">
        <f>+'[1]CONS17-BDGT-CONS16 CONS'!$B$49*$F$4</f>
        <v>378.795573214</v>
      </c>
      <c r="D6" s="14">
        <f>+'[2]CONS16-BDGT-CONS15 (P)'!$B$47*$F$4</f>
        <v>-4871.0483112697002</v>
      </c>
    </row>
    <row r="7" spans="1:8">
      <c r="A7" t="s">
        <v>31</v>
      </c>
      <c r="B7" s="16" t="s">
        <v>18</v>
      </c>
      <c r="C7" s="14">
        <f>+'[1]CONS17-BDGT-CONS16 CONS'!$B$57*$F$4</f>
        <v>253.5278771521302</v>
      </c>
      <c r="D7" s="14">
        <f>+'[2]CONS16-BDGT-CONS15 (P)'!$B$54*$F$4</f>
        <v>-3248.4811987328108</v>
      </c>
    </row>
    <row r="8" spans="1:8">
      <c r="A8" t="s">
        <v>25</v>
      </c>
      <c r="B8" s="16" t="s">
        <v>18</v>
      </c>
      <c r="C8" s="14">
        <f>+'[1]CONS17-BDGT-CONS16 CONS'!$B$61*$F$4</f>
        <v>3481.32726968</v>
      </c>
      <c r="D8" s="14"/>
    </row>
    <row r="9" spans="1:8">
      <c r="A9" t="s">
        <v>33</v>
      </c>
      <c r="B9" s="16" t="s">
        <v>18</v>
      </c>
      <c r="C9" s="14"/>
      <c r="D9" s="14">
        <f>'[1]CONS17-BDGT-CONS16 CONS'!$D$47*$F$4</f>
        <v>13613.336031462999</v>
      </c>
    </row>
    <row r="10" spans="1:8">
      <c r="A10" t="s">
        <v>34</v>
      </c>
      <c r="B10" s="16" t="s">
        <v>18</v>
      </c>
      <c r="C10" s="14"/>
      <c r="D10" s="14">
        <f>'[1]CONS17-BDGT-CONS16 CONS'!$D$55*$F$4</f>
        <v>9111.4058058581868</v>
      </c>
      <c r="E10" s="66"/>
    </row>
    <row r="11" spans="1:8">
      <c r="A11" t="s">
        <v>26</v>
      </c>
      <c r="B11" s="16" t="s">
        <v>18</v>
      </c>
      <c r="C11" s="14"/>
      <c r="D11" s="14">
        <f>'[1]CONS17-BDGT-CONS16 CONS'!$D$60*$F$4</f>
        <v>5783.2788024218999</v>
      </c>
    </row>
    <row r="12" spans="1:8">
      <c r="A12" t="s">
        <v>27</v>
      </c>
      <c r="B12" s="16" t="s">
        <v>18</v>
      </c>
      <c r="C12" s="14"/>
      <c r="D12" s="14">
        <f>'[1]CONS17-BDGT-CONS16 CONS'!$D$51*$F$4</f>
        <v>2018.9051734499999</v>
      </c>
    </row>
    <row r="13" spans="1:8">
      <c r="A13" t="s">
        <v>35</v>
      </c>
      <c r="B13" s="16" t="s">
        <v>18</v>
      </c>
      <c r="C13" s="14"/>
      <c r="D13" s="14">
        <f>'[1]CONS17-BDGT-CONS16 CONS'!$D$59*$F$4</f>
        <v>1362.4987073716898</v>
      </c>
    </row>
    <row r="14" spans="1:8">
      <c r="A14" t="s">
        <v>28</v>
      </c>
      <c r="B14" s="16" t="s">
        <v>18</v>
      </c>
      <c r="C14" s="14"/>
      <c r="D14" s="14">
        <f>'[1]CONS17-BDGT-CONS16 CONS'!$D$50*$F$4</f>
        <v>1256.7530260164001</v>
      </c>
    </row>
    <row r="15" spans="1:8">
      <c r="A15" t="s">
        <v>32</v>
      </c>
      <c r="B15" s="16" t="s">
        <v>18</v>
      </c>
      <c r="C15" s="19"/>
      <c r="D15" s="14">
        <f>'[1]CONS17-BDGT-CONS16 CONS'!$D$58*$F$4</f>
        <v>911.14594386188992</v>
      </c>
    </row>
    <row r="16" spans="1:8">
      <c r="A16" t="s">
        <v>23</v>
      </c>
      <c r="B16" s="16" t="s">
        <v>18</v>
      </c>
      <c r="C16" s="14"/>
      <c r="D16" s="14">
        <f>'[1]CONS17-BDGT-CONS16 CONS'!$D$48*$F$4</f>
        <v>-5966.0800960850002</v>
      </c>
    </row>
    <row r="17" spans="1:4">
      <c r="A17" t="s">
        <v>30</v>
      </c>
      <c r="B17" s="16" t="s">
        <v>18</v>
      </c>
      <c r="C17" s="14"/>
      <c r="D17" s="14">
        <f>'[1]CONS17-BDGT-CONS16 CONS'!$D$56*$F$4</f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43"/>
    </row>
    <row r="33" spans="2:2">
      <c r="B33" s="43"/>
    </row>
    <row r="34" spans="2:2">
      <c r="B34" s="7"/>
    </row>
    <row r="35" spans="2:2">
      <c r="B35" s="43"/>
    </row>
    <row r="36" spans="2:2">
      <c r="B36" s="43"/>
    </row>
    <row r="37" spans="2:2">
      <c r="B37" s="43"/>
    </row>
    <row r="38" spans="2:2">
      <c r="B38" s="7"/>
    </row>
    <row r="39" spans="2:2">
      <c r="B39" s="7"/>
    </row>
    <row r="40" spans="2:2">
      <c r="B40" s="43"/>
    </row>
    <row r="41" spans="2:2">
      <c r="B41" s="48"/>
    </row>
    <row r="42" spans="2:2">
      <c r="B42" s="51"/>
    </row>
    <row r="43" spans="2:2">
      <c r="B43" s="53"/>
    </row>
    <row r="44" spans="2:2">
      <c r="B44" s="53"/>
    </row>
    <row r="45" spans="2:2">
      <c r="B45" s="53"/>
    </row>
    <row r="46" spans="2:2">
      <c r="B46" s="51"/>
    </row>
    <row r="47" spans="2:2">
      <c r="B47" s="7"/>
    </row>
    <row r="48" spans="2:2">
      <c r="B48" s="7"/>
    </row>
    <row r="49" spans="2:2">
      <c r="B49" s="7"/>
    </row>
    <row r="50" spans="2:2">
      <c r="B50" s="53"/>
    </row>
    <row r="51" spans="2:2">
      <c r="B51" s="53"/>
    </row>
    <row r="52" spans="2:2">
      <c r="B52" s="7"/>
    </row>
    <row r="53" spans="2:2">
      <c r="B53" s="7"/>
    </row>
    <row r="54" spans="2:2">
      <c r="B54" s="7"/>
    </row>
    <row r="55" spans="2:2">
      <c r="B55" s="53"/>
    </row>
    <row r="56" spans="2:2">
      <c r="B56" s="53"/>
    </row>
    <row r="57" spans="2:2">
      <c r="B57" s="53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31.12.18 Fineco ITA</vt:lpstr>
      <vt:lpstr>adjustment</vt:lpstr>
      <vt:lpstr>'31.12.18 Fineco ITA'!Print_Area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2018-10-26T07:35:02Z</cp:lastPrinted>
  <dcterms:created xsi:type="dcterms:W3CDTF">2006-03-15T07:10:21Z</dcterms:created>
  <dcterms:modified xsi:type="dcterms:W3CDTF">2019-01-30T16:08:22Z</dcterms:modified>
</cp:coreProperties>
</file>